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phanie.pope\Desktop\"/>
    </mc:Choice>
  </mc:AlternateContent>
  <bookViews>
    <workbookView xWindow="0" yWindow="0" windowWidth="28800" windowHeight="11340"/>
  </bookViews>
  <sheets>
    <sheet name="For Web" sheetId="1" r:id="rId1"/>
  </sheets>
  <definedNames>
    <definedName name="_xlnm.Print_Area" localSheetId="0">'For Web'!$B$2:$I$23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G11" i="1"/>
  <c r="E8" i="1"/>
  <c r="H8" i="1" s="1"/>
  <c r="D7" i="1"/>
  <c r="E6" i="1"/>
  <c r="H6" i="1" s="1"/>
  <c r="H7" i="1" s="1"/>
  <c r="D5" i="1"/>
  <c r="C5" i="1"/>
  <c r="E4" i="1"/>
  <c r="H4" i="1" s="1"/>
  <c r="H5" i="1" l="1"/>
  <c r="H19" i="1" s="1"/>
  <c r="H23" i="1" s="1"/>
  <c r="G4" i="1"/>
  <c r="E7" i="1"/>
  <c r="E5" i="1"/>
  <c r="G6" i="1"/>
  <c r="G7" i="1" s="1"/>
  <c r="G19" i="1" l="1"/>
  <c r="G23" i="1" s="1"/>
  <c r="G5" i="1"/>
</calcChain>
</file>

<file path=xl/sharedStrings.xml><?xml version="1.0" encoding="utf-8"?>
<sst xmlns="http://schemas.openxmlformats.org/spreadsheetml/2006/main" count="25" uniqueCount="24">
  <si>
    <t>OREC 2-year Budget</t>
  </si>
  <si>
    <t>Expenditures</t>
  </si>
  <si>
    <t>9-mo Base Salary</t>
  </si>
  <si>
    <t>12-mo Base salary</t>
  </si>
  <si>
    <t>OREC Salary</t>
  </si>
  <si>
    <t>FY18</t>
  </si>
  <si>
    <t>FY19</t>
  </si>
  <si>
    <t>Director</t>
  </si>
  <si>
    <t>OPE</t>
  </si>
  <si>
    <t>Research Assistant</t>
  </si>
  <si>
    <t>Student</t>
  </si>
  <si>
    <t>Current Commitments</t>
  </si>
  <si>
    <t xml:space="preserve">Student/Faculty Projects/Grants </t>
  </si>
  <si>
    <t xml:space="preserve">     S&amp;S</t>
  </si>
  <si>
    <t xml:space="preserve">     Equipment</t>
  </si>
  <si>
    <t xml:space="preserve">     Travel</t>
  </si>
  <si>
    <t>General S&amp;S</t>
  </si>
  <si>
    <t xml:space="preserve">General Travel </t>
  </si>
  <si>
    <t>General Capital Equipment</t>
  </si>
  <si>
    <t>Other (please explain)</t>
  </si>
  <si>
    <t>Strategic projects</t>
  </si>
  <si>
    <t>Total Expenditures</t>
  </si>
  <si>
    <t>Allocations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</si>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</sst>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164" fontId="2" fillId="3" borderId="0" xfId="0" applyNumberFormat="1" applyFont="1" applyFill="1" applyBorder="1" applyAlignment="1">
      <alignment horizontal="right" wrapText="1"/>
    </xf>
    <xf numFmtId="164" fontId="2" fillId="3" borderId="0" xfId="0" applyNumberFormat="1" applyFont="1" applyFill="1" applyBorder="1" applyAlignment="1">
      <alignment wrapText="1"/>
    </xf>
    <xf numFmtId="164" fontId="2" fillId="3" borderId="5" xfId="0" applyNumberFormat="1" applyFont="1" applyFill="1" applyBorder="1" applyAlignment="1">
      <alignment horizontal="right" wrapText="1"/>
    </xf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165" fontId="0" fillId="0" borderId="0" xfId="0" applyNumberFormat="1"/>
    <xf numFmtId="0" fontId="0" fillId="0" borderId="9" xfId="0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1" xfId="0" applyNumberFormat="1" applyFill="1" applyBorder="1"/>
    <xf numFmtId="164" fontId="4" fillId="4" borderId="11" xfId="0" applyNumberFormat="1" applyFont="1" applyFill="1" applyBorder="1"/>
    <xf numFmtId="164" fontId="0" fillId="4" borderId="11" xfId="0" applyNumberFormat="1" applyFill="1" applyBorder="1"/>
    <xf numFmtId="0" fontId="0" fillId="0" borderId="4" xfId="0" applyBorder="1"/>
    <xf numFmtId="164" fontId="0" fillId="0" borderId="0" xfId="0" applyNumberFormat="1" applyBorder="1"/>
    <xf numFmtId="164" fontId="0" fillId="0" borderId="12" xfId="0" applyNumberFormat="1" applyBorder="1"/>
    <xf numFmtId="0" fontId="2" fillId="3" borderId="4" xfId="0" applyFont="1" applyFill="1" applyBorder="1"/>
    <xf numFmtId="164" fontId="2" fillId="3" borderId="0" xfId="0" applyNumberFormat="1" applyFont="1" applyFill="1" applyBorder="1"/>
    <xf numFmtId="164" fontId="2" fillId="3" borderId="12" xfId="0" applyNumberFormat="1" applyFont="1" applyFill="1" applyBorder="1"/>
    <xf numFmtId="165" fontId="0" fillId="0" borderId="0" xfId="1" applyNumberFormat="1" applyFont="1"/>
    <xf numFmtId="0" fontId="2" fillId="3" borderId="13" xfId="0" applyFont="1" applyFill="1" applyBorder="1"/>
    <xf numFmtId="164" fontId="2" fillId="3" borderId="14" xfId="0" applyNumberFormat="1" applyFont="1" applyFill="1" applyBorder="1"/>
    <xf numFmtId="164" fontId="2" fillId="3" borderId="15" xfId="0" applyNumberFormat="1" applyFont="1" applyFill="1" applyBorder="1"/>
    <xf numFmtId="164" fontId="0" fillId="0" borderId="0" xfId="0" applyNumberFormat="1"/>
    <xf numFmtId="164" fontId="5" fillId="0" borderId="0" xfId="0" applyNumberFormat="1" applyFont="1"/>
    <xf numFmtId="164" fontId="5" fillId="0" borderId="15" xfId="0" applyNumberFormat="1" applyFont="1" applyBorder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6"/>
  <sheetViews>
    <sheetView showGridLines="0" tabSelected="1" workbookViewId="0">
      <selection activeCell="L8" sqref="L8"/>
    </sheetView>
  </sheetViews>
  <sheetFormatPr defaultRowHeight="15" x14ac:dyDescent="0.25"/>
  <cols>
    <col min="2" max="2" width="30.42578125" bestFit="1" customWidth="1"/>
    <col min="3" max="3" width="10.42578125" style="28" hidden="1" customWidth="1"/>
    <col min="4" max="4" width="11.42578125" style="28" hidden="1" customWidth="1"/>
    <col min="5" max="5" width="10.28515625" style="28" hidden="1" customWidth="1"/>
    <col min="6" max="6" width="1.28515625" style="28" customWidth="1"/>
    <col min="7" max="8" width="11.140625" style="28" bestFit="1" customWidth="1"/>
    <col min="9" max="9" width="16.42578125" bestFit="1" customWidth="1"/>
    <col min="10" max="11" width="10.140625" bestFit="1" customWidth="1"/>
    <col min="14" max="14" width="10.140625" bestFit="1" customWidth="1"/>
  </cols>
  <sheetData>
    <row r="2" spans="2:11" ht="18.75" x14ac:dyDescent="0.3">
      <c r="B2" s="1" t="s">
        <v>0</v>
      </c>
      <c r="C2" s="2"/>
      <c r="D2" s="2"/>
      <c r="E2" s="2"/>
      <c r="F2" s="2"/>
      <c r="G2" s="2"/>
      <c r="H2" s="3"/>
    </row>
    <row r="3" spans="2:11" ht="30" x14ac:dyDescent="0.25">
      <c r="B3" s="4" t="s">
        <v>1</v>
      </c>
      <c r="C3" s="5" t="s">
        <v>2</v>
      </c>
      <c r="D3" s="5" t="s">
        <v>3</v>
      </c>
      <c r="E3" s="5" t="s">
        <v>4</v>
      </c>
      <c r="F3" s="6"/>
      <c r="G3" s="7" t="s">
        <v>5</v>
      </c>
      <c r="H3" s="7" t="s">
        <v>6</v>
      </c>
    </row>
    <row r="4" spans="2:11" x14ac:dyDescent="0.25">
      <c r="B4" s="8" t="s">
        <v>7</v>
      </c>
      <c r="C4" s="9">
        <v>74205</v>
      </c>
      <c r="D4" s="9">
        <v>101004</v>
      </c>
      <c r="E4" s="9">
        <f>(8417*0.25*9)+(8417*3)</f>
        <v>44189.25</v>
      </c>
      <c r="F4" s="9"/>
      <c r="G4" s="10">
        <f>E4*0.5</f>
        <v>22094.625</v>
      </c>
      <c r="H4" s="10">
        <f>E4</f>
        <v>44189.25</v>
      </c>
      <c r="J4" s="11"/>
    </row>
    <row r="5" spans="2:11" x14ac:dyDescent="0.25">
      <c r="B5" s="12" t="s">
        <v>8</v>
      </c>
      <c r="C5" s="13">
        <f>C4*0.5</f>
        <v>37102.5</v>
      </c>
      <c r="D5" s="13">
        <f>D4*0.5</f>
        <v>50502</v>
      </c>
      <c r="E5" s="13">
        <f>E4*0.5</f>
        <v>22094.625</v>
      </c>
      <c r="F5" s="13"/>
      <c r="G5" s="14">
        <f>G4*0.5</f>
        <v>11047.3125</v>
      </c>
      <c r="H5" s="14">
        <f>H4*0.5</f>
        <v>22094.625</v>
      </c>
      <c r="J5" s="11"/>
      <c r="K5" s="11"/>
    </row>
    <row r="6" spans="2:11" x14ac:dyDescent="0.25">
      <c r="B6" s="12" t="s">
        <v>9</v>
      </c>
      <c r="C6" s="13"/>
      <c r="D6" s="13">
        <v>50000</v>
      </c>
      <c r="E6" s="13">
        <f>D6*0.5</f>
        <v>25000</v>
      </c>
      <c r="F6" s="13"/>
      <c r="G6" s="14">
        <f>(E6/12)*4</f>
        <v>8333.3333333333339</v>
      </c>
      <c r="H6" s="14">
        <f>E6</f>
        <v>25000</v>
      </c>
    </row>
    <row r="7" spans="2:11" x14ac:dyDescent="0.25">
      <c r="B7" s="12" t="s">
        <v>8</v>
      </c>
      <c r="C7" s="13"/>
      <c r="D7" s="13">
        <f>D6*0.5</f>
        <v>25000</v>
      </c>
      <c r="E7" s="13">
        <f>E6*0.5</f>
        <v>12500</v>
      </c>
      <c r="F7" s="13"/>
      <c r="G7" s="14">
        <f>G6*0.5</f>
        <v>4166.666666666667</v>
      </c>
      <c r="H7" s="14">
        <f>H6*0.5</f>
        <v>12500</v>
      </c>
    </row>
    <row r="8" spans="2:11" x14ac:dyDescent="0.25">
      <c r="B8" s="12" t="s">
        <v>10</v>
      </c>
      <c r="C8" s="13"/>
      <c r="D8" s="13">
        <v>4500</v>
      </c>
      <c r="E8" s="13">
        <f>D8</f>
        <v>4500</v>
      </c>
      <c r="F8" s="13"/>
      <c r="G8" s="14">
        <v>3000</v>
      </c>
      <c r="H8" s="14">
        <f>E8</f>
        <v>4500</v>
      </c>
    </row>
    <row r="9" spans="2:11" x14ac:dyDescent="0.25">
      <c r="B9" s="12" t="s">
        <v>11</v>
      </c>
      <c r="C9" s="13"/>
      <c r="D9" s="13"/>
      <c r="E9" s="13"/>
      <c r="F9" s="13"/>
      <c r="G9" s="15">
        <v>3000</v>
      </c>
      <c r="H9" s="16"/>
    </row>
    <row r="10" spans="2:11" x14ac:dyDescent="0.25">
      <c r="B10" s="12" t="s">
        <v>12</v>
      </c>
      <c r="C10" s="13"/>
      <c r="D10" s="13"/>
      <c r="E10" s="13"/>
      <c r="F10" s="13"/>
      <c r="G10" s="17"/>
      <c r="H10" s="17"/>
    </row>
    <row r="11" spans="2:11" x14ac:dyDescent="0.25">
      <c r="B11" s="12" t="s">
        <v>13</v>
      </c>
      <c r="C11" s="13"/>
      <c r="D11" s="13"/>
      <c r="E11" s="13"/>
      <c r="F11" s="13"/>
      <c r="G11" s="15">
        <f>106887-5529</f>
        <v>101358</v>
      </c>
      <c r="H11" s="15">
        <v>85000</v>
      </c>
    </row>
    <row r="12" spans="2:11" x14ac:dyDescent="0.25">
      <c r="B12" s="12" t="s">
        <v>14</v>
      </c>
      <c r="C12" s="13"/>
      <c r="D12" s="13"/>
      <c r="E12" s="13"/>
      <c r="F12" s="13"/>
      <c r="G12" s="15">
        <v>8000</v>
      </c>
      <c r="H12" s="15">
        <v>5000</v>
      </c>
    </row>
    <row r="13" spans="2:11" x14ac:dyDescent="0.25">
      <c r="B13" s="12" t="s">
        <v>15</v>
      </c>
      <c r="C13" s="13"/>
      <c r="D13" s="13"/>
      <c r="E13" s="13"/>
      <c r="F13" s="13"/>
      <c r="G13" s="15">
        <v>4000</v>
      </c>
      <c r="H13" s="15">
        <v>5000</v>
      </c>
    </row>
    <row r="14" spans="2:11" x14ac:dyDescent="0.25">
      <c r="B14" s="12" t="s">
        <v>16</v>
      </c>
      <c r="C14" s="13"/>
      <c r="D14" s="13"/>
      <c r="E14" s="13"/>
      <c r="F14" s="13"/>
      <c r="G14" s="15">
        <v>10000</v>
      </c>
      <c r="H14" s="15">
        <v>15000</v>
      </c>
    </row>
    <row r="15" spans="2:11" x14ac:dyDescent="0.25">
      <c r="B15" s="12" t="s">
        <v>17</v>
      </c>
      <c r="C15" s="13"/>
      <c r="D15" s="13"/>
      <c r="E15" s="13"/>
      <c r="F15" s="13"/>
      <c r="G15" s="15">
        <v>10000</v>
      </c>
      <c r="H15" s="15">
        <v>6719</v>
      </c>
    </row>
    <row r="16" spans="2:11" x14ac:dyDescent="0.25">
      <c r="B16" s="12" t="s">
        <v>18</v>
      </c>
      <c r="C16" s="13"/>
      <c r="D16" s="13"/>
      <c r="E16" s="13"/>
      <c r="F16" s="13"/>
      <c r="G16" s="15">
        <v>10000</v>
      </c>
      <c r="H16" s="15">
        <v>10000</v>
      </c>
    </row>
    <row r="17" spans="2:16" x14ac:dyDescent="0.25">
      <c r="B17" s="12" t="s">
        <v>19</v>
      </c>
      <c r="C17" s="13"/>
      <c r="D17" s="13"/>
      <c r="E17" s="13"/>
      <c r="F17" s="13"/>
      <c r="G17" s="15">
        <v>50000</v>
      </c>
      <c r="H17" s="15">
        <v>20000</v>
      </c>
      <c r="I17" t="s">
        <v>20</v>
      </c>
    </row>
    <row r="18" spans="2:16" ht="5.25" customHeight="1" x14ac:dyDescent="0.25">
      <c r="B18" s="18"/>
      <c r="C18" s="19"/>
      <c r="D18" s="19"/>
      <c r="E18" s="19"/>
      <c r="F18" s="19"/>
      <c r="G18" s="20"/>
      <c r="H18" s="20"/>
    </row>
    <row r="19" spans="2:16" x14ac:dyDescent="0.25">
      <c r="B19" s="21" t="s">
        <v>21</v>
      </c>
      <c r="C19" s="22"/>
      <c r="D19" s="22"/>
      <c r="E19" s="22"/>
      <c r="F19" s="22"/>
      <c r="G19" s="23">
        <f>SUM(G4:G18)</f>
        <v>244999.9375</v>
      </c>
      <c r="H19" s="23">
        <f>SUM(H4:H18)</f>
        <v>255002.875</v>
      </c>
      <c r="N19" s="24"/>
      <c r="P19" s="24"/>
    </row>
    <row r="20" spans="2:16" ht="6" customHeight="1" x14ac:dyDescent="0.25">
      <c r="B20" s="18"/>
      <c r="C20" s="19"/>
      <c r="D20" s="19"/>
      <c r="E20" s="19"/>
      <c r="F20" s="19"/>
      <c r="G20" s="20"/>
      <c r="H20" s="20"/>
      <c r="N20" s="11"/>
      <c r="P20" s="11"/>
    </row>
    <row r="21" spans="2:16" x14ac:dyDescent="0.25">
      <c r="B21" s="25" t="s">
        <v>22</v>
      </c>
      <c r="C21" s="26"/>
      <c r="D21" s="26"/>
      <c r="E21" s="26"/>
      <c r="F21" s="26"/>
      <c r="G21" s="27">
        <f>500000*0.49</f>
        <v>245000</v>
      </c>
      <c r="H21" s="27">
        <f>500000*0.51</f>
        <v>255000</v>
      </c>
    </row>
    <row r="22" spans="2:16" ht="5.25" customHeight="1" x14ac:dyDescent="0.25">
      <c r="G22" s="20"/>
      <c r="H22" s="20"/>
    </row>
    <row r="23" spans="2:16" x14ac:dyDescent="0.25">
      <c r="E23" s="29" t="s">
        <v>23</v>
      </c>
      <c r="F23" s="29"/>
      <c r="G23" s="30">
        <f>G21-G19</f>
        <v>6.25E-2</v>
      </c>
      <c r="H23" s="30">
        <f>H21-H19</f>
        <v>-2.875</v>
      </c>
    </row>
    <row r="26" spans="2:16" x14ac:dyDescent="0.25">
      <c r="B26" s="31"/>
    </row>
  </sheetData>
  <mergeCells count="1">
    <mergeCell ref="B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 Web</vt:lpstr>
      <vt:lpstr>'For Web'!Print_Area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Pope</dc:creator>
  <cp:lastModifiedBy>Stephanie Pope</cp:lastModifiedBy>
  <dcterms:created xsi:type="dcterms:W3CDTF">2018-04-20T14:24:00Z</dcterms:created>
  <dcterms:modified xsi:type="dcterms:W3CDTF">2018-04-20T14:24:29Z</dcterms:modified>
</cp:coreProperties>
</file>